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34" i="1" l="1"/>
  <c r="E27" i="1"/>
  <c r="E31" i="1" l="1"/>
  <c r="E30" i="1"/>
  <c r="E29" i="1"/>
  <c r="E12" i="1"/>
  <c r="E28" i="1"/>
  <c r="E23" i="1"/>
  <c r="E8" i="1"/>
  <c r="E18" i="1"/>
  <c r="E17" i="1"/>
  <c r="E19" i="1"/>
  <c r="H38" i="1" l="1"/>
  <c r="D10" i="1"/>
  <c r="E32" i="1"/>
  <c r="E25" i="1"/>
  <c r="E16" i="1"/>
  <c r="E15" i="1"/>
  <c r="E13" i="1"/>
  <c r="E35" i="1"/>
  <c r="E6" i="1" l="1"/>
  <c r="D17" i="1"/>
  <c r="E24" i="1" l="1"/>
  <c r="E22" i="1" s="1"/>
  <c r="E38" i="1" s="1"/>
  <c r="D22" i="1"/>
  <c r="D27" i="1"/>
  <c r="D38" i="1" s="1"/>
  <c r="D6" i="1"/>
  <c r="F38" i="1"/>
  <c r="G27" i="1" l="1"/>
  <c r="G6" i="1" l="1"/>
  <c r="G10" i="1"/>
  <c r="G22" i="1"/>
  <c r="G38" i="1" l="1"/>
  <c r="E10" i="1" l="1"/>
</calcChain>
</file>

<file path=xl/sharedStrings.xml><?xml version="1.0" encoding="utf-8"?>
<sst xmlns="http://schemas.openxmlformats.org/spreadsheetml/2006/main" count="69" uniqueCount="45">
  <si>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</si>
  <si>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</si>
  <si>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</si>
  <si>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</si>
  <si>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</si>
  <si>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</si>
  <si>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</si>
  <si>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</si>
  <si>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</si>
  <si>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</si>
  <si>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</si>
  <si>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</si>
  <si>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</si>
  <si>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</si>
  <si>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</si>
  <si>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</si>
  <si>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</si>
  <si>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</si>
  <si>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</si>
  <si>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</si>
  <si>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</si>
  <si>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</si>
  <si>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</si>
  <si>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инвентарь хозматер.</t>
  </si>
  <si>
    <t>Услуги по уборке и благоустр.территории</t>
  </si>
  <si>
    <t>ИТОГО: Содержание и ремонт</t>
  </si>
  <si>
    <t>Факт за</t>
  </si>
  <si>
    <t>План</t>
  </si>
  <si>
    <t>Тариф 2017</t>
  </si>
  <si>
    <t>Техобслуживание венканалов спец.организ</t>
  </si>
  <si>
    <t>Услуги по уборке МОП</t>
  </si>
  <si>
    <t xml:space="preserve"> ОТЧЕТ по статье " содержание и ремонт жилья"</t>
  </si>
  <si>
    <t>План 2017</t>
  </si>
  <si>
    <t>ж.д.пер.Хибинский 125</t>
  </si>
  <si>
    <t xml:space="preserve">пломбы </t>
  </si>
  <si>
    <t>услуги контролера</t>
  </si>
  <si>
    <t>хозтовары</t>
  </si>
  <si>
    <t>услуги электрика,эл.материалы-2578,6</t>
  </si>
  <si>
    <t>утилизация ртутосодер.ламп</t>
  </si>
  <si>
    <t>заправка катридж1294,94</t>
  </si>
  <si>
    <t xml:space="preserve">обслуж.ККМ-6246,33,эл.отч.330,почт1223,65,канцт1972,87 </t>
  </si>
  <si>
    <t>усл. банк 3121,78,сайт8626,73,1с-4785,аренда оф-10495,36</t>
  </si>
  <si>
    <t>ремонт и замена насоса хол. водоснабж.</t>
  </si>
  <si>
    <t>за 2018год</t>
  </si>
  <si>
    <t xml:space="preserve">   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</si>
</sst>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b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2" xfId="0" applyNumberFormat="1" applyFont="1" applyBorder="1"/>
    <xf numFmtId="0" fontId="7" fillId="0" borderId="7" xfId="0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0" fontId="0" fillId="0" borderId="6" xfId="0" applyFont="1" applyBorder="1"/>
    <xf numFmtId="2" fontId="0" fillId="0" borderId="6" xfId="0" applyNumberFormat="1" applyFont="1" applyBorder="1"/>
    <xf numFmtId="2" fontId="6" fillId="0" borderId="6" xfId="0" applyNumberFormat="1" applyFont="1" applyFill="1" applyBorder="1"/>
    <xf numFmtId="0" fontId="8" fillId="0" borderId="6" xfId="0" applyFont="1" applyBorder="1"/>
    <xf numFmtId="0" fontId="9" fillId="0" borderId="13" xfId="0" applyFont="1" applyBorder="1"/>
    <xf numFmtId="0" fontId="10" fillId="0" borderId="6" xfId="0" applyFont="1" applyBorder="1"/>
    <xf numFmtId="2" fontId="9" fillId="0" borderId="6" xfId="0" applyNumberFormat="1" applyFont="1" applyBorder="1"/>
    <xf numFmtId="0" fontId="9" fillId="0" borderId="6" xfId="0" applyFont="1" applyBorder="1"/>
    <xf numFmtId="0" fontId="11" fillId="0" borderId="0" xfId="0" applyFont="1"/>
    <xf numFmtId="2" fontId="5" fillId="0" borderId="1" xfId="0" applyNumberFormat="1" applyFont="1" applyBorder="1"/>
    <xf numFmtId="0" fontId="5" fillId="0" borderId="4" xfId="0" applyFont="1" applyBorder="1"/>
    <xf numFmtId="2" fontId="5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workbookViewId="0">
      <selection activeCell="E10" sqref="E10"/>
    </sheetView>
  </sheetViews>
  <sheetFormatPr defaultRowHeight="13.2" x14ac:dyDescent="0.25"/>
  <cols>
    <col min="1" max="1" width="5.88671875" customWidth="1"/>
    <col min="2" max="2" width="42" customWidth="1"/>
    <col min="3" max="3" width="8.77734375" customWidth="1"/>
    <col min="4" max="4" width="11" customWidth="1"/>
    <col min="5" max="5" width="12.5546875" customWidth="1"/>
    <col min="6" max="6" width="11.109375" customWidth="1"/>
    <col min="7" max="7" width="10.6640625" hidden="1" customWidth="1"/>
    <col min="8" max="8" width="12" hidden="1" customWidth="1"/>
  </cols>
  <sheetData>
    <row r="1" spans="1:8" ht="15" x14ac:dyDescent="0.25">
      <c r="A1" s="32"/>
      <c r="B1" s="32" t="s">
        <v>31</v>
      </c>
      <c r="C1" s="32"/>
      <c r="D1" s="32" t="s">
        <v>21</v>
      </c>
      <c r="E1" s="2" t="s">
        <v>43</v>
      </c>
      <c r="G1" s="2"/>
      <c r="H1" s="8"/>
    </row>
    <row r="2" spans="1:8" ht="15" x14ac:dyDescent="0.25">
      <c r="A2" s="1"/>
      <c r="B2" s="2" t="s">
        <v>33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1"/>
      <c r="F3" s="1">
        <v>2160</v>
      </c>
      <c r="G3" s="60">
        <v>6521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7" t="s">
        <v>26</v>
      </c>
      <c r="E4" s="37" t="s">
        <v>22</v>
      </c>
      <c r="F4" s="37" t="s">
        <v>27</v>
      </c>
      <c r="G4" s="37" t="s">
        <v>28</v>
      </c>
      <c r="H4" s="37" t="s">
        <v>32</v>
      </c>
    </row>
    <row r="5" spans="1:8" ht="23.25" customHeight="1" thickBot="1" x14ac:dyDescent="0.3">
      <c r="A5" s="4"/>
      <c r="B5" s="9"/>
      <c r="C5" s="11" t="s">
        <v>3</v>
      </c>
      <c r="D5" s="36" t="s">
        <v>44</v>
      </c>
      <c r="E5" s="36" t="s">
        <v>1</v>
      </c>
      <c r="F5" s="36" t="s">
        <v>1</v>
      </c>
      <c r="G5" s="36" t="s">
        <v>1</v>
      </c>
      <c r="H5" s="36" t="s">
        <v>1</v>
      </c>
    </row>
    <row r="6" spans="1:8" x14ac:dyDescent="0.25">
      <c r="A6" s="17">
        <v>1</v>
      </c>
      <c r="B6" s="18" t="s">
        <v>19</v>
      </c>
      <c r="C6" s="25" t="s">
        <v>9</v>
      </c>
      <c r="D6" s="18">
        <f>D8+D9</f>
        <v>67311.11</v>
      </c>
      <c r="E6" s="38">
        <f>E8+E9</f>
        <v>2.4026677350427348</v>
      </c>
      <c r="F6" s="18">
        <v>2.4</v>
      </c>
      <c r="G6" s="38" t="e">
        <f>G8+#REF!+G9+#REF!</f>
        <v>#REF!</v>
      </c>
      <c r="H6" s="18">
        <v>2.4</v>
      </c>
    </row>
    <row r="7" spans="1:8" ht="10.8" customHeight="1" thickBot="1" x14ac:dyDescent="0.3">
      <c r="A7" s="19"/>
      <c r="B7" s="20"/>
      <c r="C7" s="26"/>
      <c r="D7" s="20"/>
      <c r="E7" s="40"/>
      <c r="F7" s="20"/>
      <c r="G7" s="20"/>
      <c r="H7" s="20"/>
    </row>
    <row r="8" spans="1:8" ht="18" customHeight="1" x14ac:dyDescent="0.25">
      <c r="A8" s="14"/>
      <c r="B8" s="15" t="s">
        <v>24</v>
      </c>
      <c r="C8" s="16" t="s">
        <v>9</v>
      </c>
      <c r="D8" s="15">
        <v>67186.11</v>
      </c>
      <c r="E8" s="39">
        <f>D8/F3/13</f>
        <v>2.392667735042735</v>
      </c>
      <c r="F8" s="15"/>
      <c r="G8" s="15">
        <v>2.1800000000000002</v>
      </c>
      <c r="H8" s="15"/>
    </row>
    <row r="9" spans="1:8" ht="18" customHeight="1" thickBot="1" x14ac:dyDescent="0.3">
      <c r="A9" s="14"/>
      <c r="B9" s="15" t="s">
        <v>23</v>
      </c>
      <c r="C9" s="16" t="s">
        <v>9</v>
      </c>
      <c r="D9" s="15">
        <v>125</v>
      </c>
      <c r="E9" s="39">
        <v>0.01</v>
      </c>
      <c r="F9" s="15"/>
      <c r="G9" s="15">
        <v>0.02</v>
      </c>
      <c r="H9" s="15"/>
    </row>
    <row r="10" spans="1:8" x14ac:dyDescent="0.25">
      <c r="A10" s="18">
        <v>2</v>
      </c>
      <c r="B10" s="18" t="s">
        <v>6</v>
      </c>
      <c r="C10" s="24" t="s">
        <v>9</v>
      </c>
      <c r="D10" s="18">
        <f>D12+D13+D14+D15+D16</f>
        <v>162654.24000000002</v>
      </c>
      <c r="E10" s="38">
        <f>E12+E13+E14+E15+E16</f>
        <v>3.9702354481751048</v>
      </c>
      <c r="F10" s="18">
        <v>3.59</v>
      </c>
      <c r="G10" s="18">
        <f>G12+G13+G14+G15+G16</f>
        <v>4.2300000000000004</v>
      </c>
      <c r="H10" s="18">
        <v>4.32</v>
      </c>
    </row>
    <row r="11" spans="1:8" ht="15" customHeight="1" thickBot="1" x14ac:dyDescent="0.3">
      <c r="A11" s="20"/>
      <c r="B11" s="20" t="s">
        <v>5</v>
      </c>
      <c r="C11" s="27"/>
      <c r="D11" s="20"/>
      <c r="E11" s="40"/>
      <c r="F11" s="20"/>
      <c r="G11" s="20"/>
      <c r="H11" s="20"/>
    </row>
    <row r="12" spans="1:8" ht="20.25" customHeight="1" x14ac:dyDescent="0.25">
      <c r="A12" s="7"/>
      <c r="B12" s="15" t="s">
        <v>30</v>
      </c>
      <c r="C12" s="15" t="s">
        <v>10</v>
      </c>
      <c r="D12" s="15">
        <v>82845.64</v>
      </c>
      <c r="E12" s="39">
        <f>D12/F3/13</f>
        <v>2.950343304843305</v>
      </c>
      <c r="F12" s="15"/>
      <c r="G12" s="15">
        <v>2.16</v>
      </c>
      <c r="H12" s="15"/>
    </row>
    <row r="13" spans="1:8" ht="20.25" customHeight="1" x14ac:dyDescent="0.25">
      <c r="A13" s="7"/>
      <c r="B13" s="15" t="s">
        <v>36</v>
      </c>
      <c r="C13" s="15" t="s">
        <v>10</v>
      </c>
      <c r="D13" s="15">
        <v>2191</v>
      </c>
      <c r="E13" s="39">
        <f>D13/12/G3</f>
        <v>2.7999284363338959E-2</v>
      </c>
      <c r="F13" s="15"/>
      <c r="G13" s="15">
        <v>0.14000000000000001</v>
      </c>
      <c r="H13" s="15"/>
    </row>
    <row r="14" spans="1:8" ht="0.6" customHeight="1" x14ac:dyDescent="0.25">
      <c r="A14" s="7"/>
      <c r="B14" s="15"/>
      <c r="C14" s="15" t="s">
        <v>10</v>
      </c>
      <c r="D14" s="15"/>
      <c r="E14" s="39"/>
      <c r="F14" s="15"/>
      <c r="G14" s="15">
        <v>0.05</v>
      </c>
      <c r="H14" s="15"/>
    </row>
    <row r="15" spans="1:8" ht="20.25" customHeight="1" x14ac:dyDescent="0.25">
      <c r="A15" s="7"/>
      <c r="B15" s="15" t="s">
        <v>35</v>
      </c>
      <c r="C15" s="15" t="s">
        <v>10</v>
      </c>
      <c r="D15" s="15">
        <v>51600</v>
      </c>
      <c r="E15" s="39">
        <f>D15/12/G3</f>
        <v>0.65940806624750803</v>
      </c>
      <c r="F15" s="15"/>
      <c r="G15" s="15">
        <v>0.88</v>
      </c>
      <c r="H15" s="15"/>
    </row>
    <row r="16" spans="1:8" ht="20.25" customHeight="1" thickBot="1" x14ac:dyDescent="0.3">
      <c r="A16" s="11"/>
      <c r="B16" s="21" t="s">
        <v>37</v>
      </c>
      <c r="C16" s="21" t="s">
        <v>10</v>
      </c>
      <c r="D16" s="36">
        <v>26017.599999999999</v>
      </c>
      <c r="E16" s="46">
        <f>D16/G3/12</f>
        <v>0.33248479272095283</v>
      </c>
      <c r="F16" s="21"/>
      <c r="G16" s="21">
        <v>1</v>
      </c>
      <c r="H16" s="21"/>
    </row>
    <row r="17" spans="1:8" ht="25.8" customHeight="1" thickBot="1" x14ac:dyDescent="0.3">
      <c r="A17" s="34">
        <v>3</v>
      </c>
      <c r="B17" s="13" t="s">
        <v>12</v>
      </c>
      <c r="C17" s="35" t="s">
        <v>9</v>
      </c>
      <c r="D17" s="13">
        <f>D18+D19</f>
        <v>115447</v>
      </c>
      <c r="E17" s="41">
        <f>E18+E19</f>
        <v>4.4539737654320986</v>
      </c>
      <c r="F17" s="13">
        <v>4.4400000000000004</v>
      </c>
      <c r="G17" s="13">
        <v>3.14</v>
      </c>
      <c r="H17" s="13">
        <v>4.4400000000000004</v>
      </c>
    </row>
    <row r="18" spans="1:8" ht="25.8" customHeight="1" x14ac:dyDescent="0.25">
      <c r="A18" s="17"/>
      <c r="B18" s="29" t="s">
        <v>13</v>
      </c>
      <c r="C18" s="25" t="s">
        <v>10</v>
      </c>
      <c r="D18" s="29">
        <v>115247</v>
      </c>
      <c r="E18" s="61">
        <f>D18/F3/12</f>
        <v>4.4462577160493826</v>
      </c>
      <c r="F18" s="29"/>
      <c r="G18" s="15">
        <v>2.2000000000000002</v>
      </c>
      <c r="H18" s="15"/>
    </row>
    <row r="19" spans="1:8" ht="19.8" customHeight="1" thickBot="1" x14ac:dyDescent="0.3">
      <c r="A19" s="62"/>
      <c r="B19" s="21" t="s">
        <v>38</v>
      </c>
      <c r="C19" s="26" t="s">
        <v>9</v>
      </c>
      <c r="D19" s="21">
        <v>200</v>
      </c>
      <c r="E19" s="63">
        <f>D19/12/F3</f>
        <v>7.7160493827160498E-3</v>
      </c>
      <c r="F19" s="21"/>
      <c r="G19" s="15">
        <v>0.2</v>
      </c>
      <c r="H19" s="15"/>
    </row>
    <row r="20" spans="1:8" x14ac:dyDescent="0.25">
      <c r="A20" s="22">
        <v>4</v>
      </c>
      <c r="B20" s="22" t="s">
        <v>7</v>
      </c>
      <c r="C20" s="23" t="s">
        <v>9</v>
      </c>
      <c r="D20" s="22"/>
      <c r="E20" s="42"/>
      <c r="F20" s="22"/>
      <c r="G20" s="18"/>
      <c r="H20" s="18"/>
    </row>
    <row r="21" spans="1:8" x14ac:dyDescent="0.25">
      <c r="A21" s="22"/>
      <c r="B21" s="22" t="s">
        <v>8</v>
      </c>
      <c r="C21" s="23"/>
      <c r="D21" s="22"/>
      <c r="E21" s="42"/>
      <c r="F21" s="22"/>
      <c r="G21" s="22"/>
      <c r="H21" s="22"/>
    </row>
    <row r="22" spans="1:8" ht="13.8" thickBot="1" x14ac:dyDescent="0.3">
      <c r="A22" s="20"/>
      <c r="B22" s="20" t="s">
        <v>20</v>
      </c>
      <c r="C22" s="23"/>
      <c r="D22" s="20">
        <f>D23+D24+D25+D26</f>
        <v>85566.48</v>
      </c>
      <c r="E22" s="40">
        <f>E23+E24+E25+E26</f>
        <v>3.0647286324786323</v>
      </c>
      <c r="F22" s="20">
        <v>2.2000000000000002</v>
      </c>
      <c r="G22" s="20">
        <f>G23+G24+G25+G26</f>
        <v>3.1699999999999995</v>
      </c>
      <c r="H22" s="20">
        <v>3.25</v>
      </c>
    </row>
    <row r="23" spans="1:8" x14ac:dyDescent="0.25">
      <c r="A23" s="28"/>
      <c r="B23" s="30" t="s">
        <v>14</v>
      </c>
      <c r="C23" s="29" t="s">
        <v>10</v>
      </c>
      <c r="D23" s="15">
        <v>79673.279999999999</v>
      </c>
      <c r="E23" s="39">
        <f>D23/F3/13</f>
        <v>2.8373675213675211</v>
      </c>
      <c r="F23" s="15"/>
      <c r="G23" s="15">
        <v>2.34</v>
      </c>
      <c r="H23" s="15"/>
    </row>
    <row r="24" spans="1:8" x14ac:dyDescent="0.25">
      <c r="A24" s="28"/>
      <c r="B24" s="28" t="s">
        <v>34</v>
      </c>
      <c r="C24" s="15" t="s">
        <v>10</v>
      </c>
      <c r="D24" s="7">
        <v>194</v>
      </c>
      <c r="E24" s="43">
        <f>D24/F3/12</f>
        <v>7.484567901234568E-3</v>
      </c>
      <c r="F24" s="7"/>
      <c r="G24" s="7"/>
      <c r="H24" s="7"/>
    </row>
    <row r="25" spans="1:8" x14ac:dyDescent="0.25">
      <c r="A25" s="28"/>
      <c r="B25" s="28" t="s">
        <v>42</v>
      </c>
      <c r="C25" s="15" t="s">
        <v>10</v>
      </c>
      <c r="D25" s="7">
        <v>5699.2</v>
      </c>
      <c r="E25" s="43">
        <f>D25/F3/12</f>
        <v>0.21987654320987651</v>
      </c>
      <c r="F25" s="7"/>
      <c r="G25" s="7">
        <v>0.76</v>
      </c>
      <c r="H25" s="7"/>
    </row>
    <row r="26" spans="1:8" ht="13.8" thickBot="1" x14ac:dyDescent="0.3">
      <c r="A26" s="28"/>
      <c r="B26" s="6"/>
      <c r="C26" s="21" t="s">
        <v>15</v>
      </c>
      <c r="D26" s="7"/>
      <c r="E26" s="43"/>
      <c r="F26" s="7"/>
      <c r="G26" s="7">
        <v>7.0000000000000007E-2</v>
      </c>
      <c r="H26" s="7"/>
    </row>
    <row r="27" spans="1:8" ht="13.8" thickBot="1" x14ac:dyDescent="0.3">
      <c r="A27" s="13">
        <v>5</v>
      </c>
      <c r="B27" s="13" t="s">
        <v>11</v>
      </c>
      <c r="C27" s="31" t="s">
        <v>9</v>
      </c>
      <c r="D27" s="18">
        <f>D28+D29+D30+D32</f>
        <v>165063.66999999998</v>
      </c>
      <c r="E27" s="38">
        <f>E28+E29+E30+E32+E31</f>
        <v>6.2298205721747388</v>
      </c>
      <c r="F27" s="18">
        <v>5.46</v>
      </c>
      <c r="G27" s="18">
        <f>G28+G29+G30+G32</f>
        <v>7.48</v>
      </c>
      <c r="H27" s="18">
        <v>6.05</v>
      </c>
    </row>
    <row r="28" spans="1:8" ht="22.2" customHeight="1" x14ac:dyDescent="0.25">
      <c r="A28" s="5"/>
      <c r="B28" s="30" t="s">
        <v>14</v>
      </c>
      <c r="C28" s="29" t="s">
        <v>10</v>
      </c>
      <c r="D28" s="10">
        <v>63461.59</v>
      </c>
      <c r="E28" s="44">
        <f>D28/F3/13</f>
        <v>2.2600281339031336</v>
      </c>
      <c r="F28" s="10"/>
      <c r="G28" s="10">
        <v>3.4</v>
      </c>
      <c r="H28" s="10"/>
    </row>
    <row r="29" spans="1:8" ht="22.2" customHeight="1" x14ac:dyDescent="0.25">
      <c r="A29" s="5"/>
      <c r="B29" s="47" t="s">
        <v>41</v>
      </c>
      <c r="C29" s="15"/>
      <c r="D29" s="7">
        <v>27028.87</v>
      </c>
      <c r="E29" s="43">
        <f>D29/F3/12</f>
        <v>1.0427804783950616</v>
      </c>
      <c r="F29" s="7"/>
      <c r="G29" s="7">
        <v>0.5</v>
      </c>
      <c r="H29" s="7"/>
    </row>
    <row r="30" spans="1:8" ht="22.2" customHeight="1" x14ac:dyDescent="0.25">
      <c r="A30" s="5"/>
      <c r="B30" s="47" t="s">
        <v>40</v>
      </c>
      <c r="C30" s="15"/>
      <c r="D30" s="7">
        <v>9772.85</v>
      </c>
      <c r="E30" s="43">
        <f>D30/F3/12</f>
        <v>0.3770389660493827</v>
      </c>
      <c r="F30" s="7"/>
      <c r="G30" s="7">
        <v>0.5</v>
      </c>
      <c r="H30" s="7"/>
    </row>
    <row r="31" spans="1:8" ht="22.2" customHeight="1" x14ac:dyDescent="0.25">
      <c r="A31" s="5"/>
      <c r="B31" s="47" t="s">
        <v>39</v>
      </c>
      <c r="C31" s="15"/>
      <c r="D31" s="7">
        <v>1294.94</v>
      </c>
      <c r="E31" s="43">
        <f>D31/12/F3</f>
        <v>4.995910493827161E-2</v>
      </c>
      <c r="F31" s="7"/>
      <c r="G31" s="7"/>
      <c r="H31" s="7"/>
    </row>
    <row r="32" spans="1:8" ht="18.600000000000001" customHeight="1" thickBot="1" x14ac:dyDescent="0.3">
      <c r="A32" s="5"/>
      <c r="B32" s="15" t="s">
        <v>16</v>
      </c>
      <c r="C32" s="15" t="s">
        <v>10</v>
      </c>
      <c r="D32" s="7">
        <v>64800.36</v>
      </c>
      <c r="E32" s="43">
        <f>D32/F3/12</f>
        <v>2.5000138888888892</v>
      </c>
      <c r="F32" s="7"/>
      <c r="G32" s="7">
        <v>3.08</v>
      </c>
      <c r="H32" s="7"/>
    </row>
    <row r="33" spans="1:8" ht="0.6" customHeight="1" thickBot="1" x14ac:dyDescent="0.3">
      <c r="A33" s="55">
        <v>6</v>
      </c>
      <c r="B33" s="55" t="s">
        <v>29</v>
      </c>
      <c r="C33" s="56" t="s">
        <v>9</v>
      </c>
      <c r="D33" s="57"/>
      <c r="E33" s="58"/>
      <c r="F33" s="59"/>
      <c r="G33" s="59">
        <v>0.7</v>
      </c>
      <c r="H33" s="59">
        <v>0.7</v>
      </c>
    </row>
    <row r="34" spans="1:8" ht="21.6" customHeight="1" thickBot="1" x14ac:dyDescent="0.3">
      <c r="A34" s="20">
        <v>6</v>
      </c>
      <c r="B34" s="20" t="s">
        <v>17</v>
      </c>
      <c r="C34" s="27"/>
      <c r="D34" s="20">
        <v>2592</v>
      </c>
      <c r="E34" s="40">
        <f>D34/F3/12</f>
        <v>9.9999999999999992E-2</v>
      </c>
      <c r="F34" s="36">
        <v>0.1</v>
      </c>
      <c r="G34" s="20">
        <v>0.68</v>
      </c>
      <c r="H34" s="36">
        <v>0.6</v>
      </c>
    </row>
    <row r="35" spans="1:8" ht="21.6" customHeight="1" thickBot="1" x14ac:dyDescent="0.3">
      <c r="A35" s="13">
        <v>7</v>
      </c>
      <c r="B35" s="12" t="s">
        <v>18</v>
      </c>
      <c r="C35" s="33" t="s">
        <v>10</v>
      </c>
      <c r="D35" s="13">
        <v>2500</v>
      </c>
      <c r="E35" s="41">
        <f>D35/F3/12</f>
        <v>9.6450617283950615E-2</v>
      </c>
      <c r="F35" s="52">
        <v>0.1</v>
      </c>
      <c r="G35" s="13">
        <v>0.3</v>
      </c>
      <c r="H35" s="52">
        <v>0.3</v>
      </c>
    </row>
    <row r="36" spans="1:8" ht="21" customHeight="1" thickBot="1" x14ac:dyDescent="0.3">
      <c r="A36" s="13"/>
      <c r="B36" s="12"/>
      <c r="C36" s="33"/>
      <c r="D36" s="52"/>
      <c r="E36" s="53"/>
      <c r="F36" s="52"/>
      <c r="G36" s="52"/>
      <c r="H36" s="52"/>
    </row>
    <row r="37" spans="1:8" ht="21" customHeight="1" thickBot="1" x14ac:dyDescent="0.3">
      <c r="A37" s="50"/>
      <c r="B37" s="51"/>
      <c r="C37" s="51"/>
      <c r="D37" s="51"/>
      <c r="E37" s="54"/>
      <c r="F37" s="51"/>
      <c r="G37" s="51"/>
      <c r="H37" s="51"/>
    </row>
    <row r="38" spans="1:8" ht="30" customHeight="1" thickBot="1" x14ac:dyDescent="0.3">
      <c r="A38" s="48"/>
      <c r="B38" s="48" t="s">
        <v>25</v>
      </c>
      <c r="C38" s="48" t="s">
        <v>9</v>
      </c>
      <c r="D38" s="48">
        <f>D6+D10+D17+D22+D27+D34+D35</f>
        <v>601134.5</v>
      </c>
      <c r="E38" s="49">
        <f>E6+E10+E17+E22+E27+E33+E34+E35</f>
        <v>20.317876770587262</v>
      </c>
      <c r="F38" s="49">
        <f>F6+F10+F17+F22+F27+F33+F34+F35</f>
        <v>18.290000000000003</v>
      </c>
      <c r="G38" s="49" t="e">
        <f>G6+G10+G17+G22+G27+#REF!+G33+G34+G35+#REF!</f>
        <v>#REF!</v>
      </c>
      <c r="H38" s="49">
        <f>H6+H10+H17+H22+H27+H33+H34+H35</f>
        <v>22.060000000000002</v>
      </c>
    </row>
    <row r="39" spans="1:8" x14ac:dyDescent="0.25">
      <c r="E39" s="45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2018-03-21T07:19:34Z</cp:lastPrinted>
  <dcterms:created xsi:type="dcterms:W3CDTF">2011-07-12T11:42:04Z</dcterms:created>
  <dcterms:modified xsi:type="dcterms:W3CDTF">2019-02-13T11:43:03Z</dcterms:modified>
</cp:coreProperties>
</file>